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0" windowWidth="22455" windowHeight="948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25" i="1"/>
  <c r="C20"/>
  <c r="C24"/>
  <c r="D24" s="1"/>
  <c r="C23"/>
  <c r="D23" s="1"/>
  <c r="D19"/>
  <c r="D18"/>
  <c r="C14"/>
  <c r="D14" s="1"/>
  <c r="C13"/>
  <c r="D13" s="1"/>
  <c r="C12"/>
  <c r="D12" s="1"/>
  <c r="C11"/>
  <c r="D11" s="1"/>
  <c r="B15"/>
  <c r="C10"/>
  <c r="D10" s="1"/>
  <c r="C9"/>
  <c r="D9" s="1"/>
  <c r="B27" l="1"/>
  <c r="C25"/>
  <c r="D20"/>
  <c r="D25"/>
  <c r="C15"/>
  <c r="D15" l="1"/>
  <c r="C27"/>
</calcChain>
</file>

<file path=xl/sharedStrings.xml><?xml version="1.0" encoding="utf-8"?>
<sst xmlns="http://schemas.openxmlformats.org/spreadsheetml/2006/main" count="32" uniqueCount="30">
  <si>
    <t>PAGOS RECIBIDOS</t>
  </si>
  <si>
    <t>Mensual</t>
  </si>
  <si>
    <t>Anual</t>
  </si>
  <si>
    <t>Bono Navideño</t>
  </si>
  <si>
    <t>Ingreso</t>
  </si>
  <si>
    <t>Costo  promedio</t>
  </si>
  <si>
    <t>Regalía Reyes</t>
  </si>
  <si>
    <t>Otros pagos</t>
  </si>
  <si>
    <t>Sueldos (13)</t>
  </si>
  <si>
    <t>Gastos representación (12)</t>
  </si>
  <si>
    <t>Compensación por hospedaje (12)</t>
  </si>
  <si>
    <t>Compensación de combustible (12)</t>
  </si>
  <si>
    <t>Dieta por sesión, máximo 8 al mes</t>
  </si>
  <si>
    <t>Dieta por comisiön, máximo 4 al mes</t>
  </si>
  <si>
    <t>Pagos extras en Navidad</t>
  </si>
  <si>
    <t>Personal auxiliar (13)</t>
  </si>
  <si>
    <t>Barrilito promedio (12)</t>
  </si>
  <si>
    <t>Total pagos extras en Navidad</t>
  </si>
  <si>
    <t>Total otros pagos</t>
  </si>
  <si>
    <t xml:space="preserve">Pagos a la Tesorería Nacional por concepto de la seguridad social, </t>
  </si>
  <si>
    <t>Gastos (seguros, depreciación) en vehículos propiedad del Senado asignados a  senadores/as,</t>
  </si>
  <si>
    <t>Sacrificio fiscal por una exoneración para vehículos que se otorga a cada senador/a cada dos años.</t>
  </si>
  <si>
    <t xml:space="preserve">COSTO PROMEDIO MENSUAL Y ANUAL POR SENADOR </t>
  </si>
  <si>
    <t>NOTA: Este cuadro NO incluye:</t>
  </si>
  <si>
    <t xml:space="preserve">FUENTE: Manual de Beneficios Senatoriales, Departamento de Recursos Humanos, </t>
  </si>
  <si>
    <t>Revisado el 28-07-2020, aprobado por la Secretaría General Administrativa, Senado RD</t>
  </si>
  <si>
    <t>En pesos</t>
  </si>
  <si>
    <t>Total ingresos</t>
  </si>
  <si>
    <t xml:space="preserve">Gastos en seguros de salud nacional e internacional,  </t>
  </si>
  <si>
    <t xml:space="preserve">Total ingresos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</si>
</sst>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6"/>
  <sheetViews>
    <sheetView tabSelected="1" topLeftCell="A12" workbookViewId="0">
      <selection activeCell="D28" sqref="D28"/>
    </sheetView>
  </sheetViews>
  <sheetFormatPr baseColWidth="10" defaultRowHeight="15"/>
  <cols>
    <col min="1" max="1" width="34.42578125" customWidth="1"/>
    <col min="2" max="2" width="14.28515625" customWidth="1"/>
    <col min="3" max="3" width="16.5703125" customWidth="1"/>
    <col min="4" max="4" width="18" customWidth="1"/>
  </cols>
  <sheetData>
    <row r="3" spans="1:10" ht="18.75">
      <c r="A3" s="6" t="s">
        <v>22</v>
      </c>
      <c r="B3" s="6"/>
      <c r="C3" s="6"/>
      <c r="D3" s="6"/>
    </row>
    <row r="4" spans="1:10" ht="18.75">
      <c r="A4" s="2" t="s">
        <v>26</v>
      </c>
    </row>
    <row r="6" spans="1:10">
      <c r="A6" s="4"/>
      <c r="B6" s="7" t="s">
        <v>4</v>
      </c>
      <c r="C6" s="7" t="s">
        <v>4</v>
      </c>
      <c r="D6" s="7" t="s">
        <v>5</v>
      </c>
    </row>
    <row r="7" spans="1:10" ht="15.75">
      <c r="A7" s="1" t="s">
        <v>0</v>
      </c>
      <c r="B7" s="7" t="s">
        <v>1</v>
      </c>
      <c r="C7" s="7" t="s">
        <v>2</v>
      </c>
      <c r="D7" s="7" t="s">
        <v>1</v>
      </c>
    </row>
    <row r="9" spans="1:10">
      <c r="A9" t="s">
        <v>8</v>
      </c>
      <c r="B9" s="3">
        <v>320000</v>
      </c>
      <c r="C9" s="3">
        <f>(B9*13)</f>
        <v>4160000</v>
      </c>
      <c r="D9" s="3">
        <f>(C9/12)</f>
        <v>346666.66666666669</v>
      </c>
      <c r="E9" s="3"/>
      <c r="F9" s="3"/>
      <c r="G9" s="3"/>
      <c r="H9" s="3"/>
      <c r="I9" s="3"/>
      <c r="J9" s="3"/>
    </row>
    <row r="10" spans="1:10">
      <c r="A10" t="s">
        <v>9</v>
      </c>
      <c r="B10" s="3">
        <v>48000</v>
      </c>
      <c r="C10" s="3">
        <f>B10*12</f>
        <v>576000</v>
      </c>
      <c r="D10" s="3">
        <f t="shared" ref="D10:D15" si="0">C10/12</f>
        <v>48000</v>
      </c>
      <c r="E10" s="3"/>
      <c r="F10" s="3"/>
      <c r="G10" s="3"/>
      <c r="H10" s="3"/>
      <c r="I10" s="3"/>
      <c r="J10" s="3"/>
    </row>
    <row r="11" spans="1:10">
      <c r="A11" t="s">
        <v>11</v>
      </c>
      <c r="B11" s="3">
        <v>32000</v>
      </c>
      <c r="C11" s="3">
        <f>B11*12</f>
        <v>384000</v>
      </c>
      <c r="D11" s="3">
        <f t="shared" si="0"/>
        <v>32000</v>
      </c>
      <c r="E11" s="3"/>
      <c r="F11" s="3"/>
      <c r="G11" s="3"/>
      <c r="H11" s="3"/>
      <c r="I11" s="3"/>
      <c r="J11" s="3"/>
    </row>
    <row r="12" spans="1:10">
      <c r="A12" t="s">
        <v>10</v>
      </c>
      <c r="B12" s="3">
        <v>48000</v>
      </c>
      <c r="C12" s="3">
        <f>B12*12</f>
        <v>576000</v>
      </c>
      <c r="D12" s="3">
        <f t="shared" si="0"/>
        <v>48000</v>
      </c>
      <c r="E12" s="3"/>
      <c r="F12" s="3"/>
      <c r="G12" s="3"/>
      <c r="H12" s="3"/>
      <c r="I12" s="3"/>
      <c r="J12" s="3"/>
    </row>
    <row r="13" spans="1:10">
      <c r="A13" t="s">
        <v>12</v>
      </c>
      <c r="B13" s="3">
        <v>28000</v>
      </c>
      <c r="C13" s="3">
        <f>B13*12</f>
        <v>336000</v>
      </c>
      <c r="D13" s="3">
        <f t="shared" si="0"/>
        <v>28000</v>
      </c>
      <c r="E13" s="3"/>
      <c r="F13" s="3"/>
      <c r="G13" s="3"/>
      <c r="H13" s="3"/>
      <c r="I13" s="3"/>
      <c r="J13" s="3"/>
    </row>
    <row r="14" spans="1:10">
      <c r="A14" t="s">
        <v>13</v>
      </c>
      <c r="B14" s="3">
        <v>9600</v>
      </c>
      <c r="C14" s="3">
        <f>B14*12</f>
        <v>115200</v>
      </c>
      <c r="D14" s="3">
        <f t="shared" si="0"/>
        <v>9600</v>
      </c>
      <c r="E14" s="3"/>
      <c r="F14" s="3"/>
      <c r="G14" s="3"/>
      <c r="H14" s="3"/>
      <c r="I14" s="3"/>
      <c r="J14" s="3"/>
    </row>
    <row r="15" spans="1:10">
      <c r="A15" s="4" t="s">
        <v>27</v>
      </c>
      <c r="B15" s="5">
        <f>SUM(B9:B14)</f>
        <v>485600</v>
      </c>
      <c r="C15" s="5">
        <f>SUM(C9:C14)</f>
        <v>6147200</v>
      </c>
      <c r="D15" s="5">
        <f t="shared" si="0"/>
        <v>512266.66666666669</v>
      </c>
      <c r="E15" s="3"/>
      <c r="F15" s="3"/>
      <c r="G15" s="3"/>
      <c r="H15" s="3"/>
      <c r="I15" s="3"/>
      <c r="J15" s="3"/>
    </row>
    <row r="16" spans="1:10"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4" t="s">
        <v>14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t="s">
        <v>3</v>
      </c>
      <c r="B18" s="3"/>
      <c r="C18" s="3">
        <v>1500000</v>
      </c>
      <c r="D18" s="3">
        <f>C18/12</f>
        <v>125000</v>
      </c>
      <c r="E18" s="3"/>
      <c r="F18" s="3"/>
      <c r="G18" s="3"/>
      <c r="H18" s="3"/>
      <c r="I18" s="3"/>
      <c r="J18" s="3"/>
    </row>
    <row r="19" spans="1:10">
      <c r="A19" t="s">
        <v>6</v>
      </c>
      <c r="B19" s="3"/>
      <c r="C19" s="3">
        <v>500000</v>
      </c>
      <c r="D19" s="3">
        <f>C19/12</f>
        <v>41666.666666666664</v>
      </c>
      <c r="E19" s="3"/>
      <c r="F19" s="3"/>
      <c r="G19" s="3"/>
      <c r="H19" s="3"/>
      <c r="I19" s="3"/>
      <c r="J19" s="3"/>
    </row>
    <row r="20" spans="1:10">
      <c r="A20" s="4" t="s">
        <v>17</v>
      </c>
      <c r="B20" s="3"/>
      <c r="C20" s="5">
        <f>SUM(C18:C19)</f>
        <v>2000000</v>
      </c>
      <c r="D20" s="5">
        <f>SUM(D18:D19)</f>
        <v>166666.66666666666</v>
      </c>
      <c r="E20" s="3"/>
      <c r="F20" s="3"/>
      <c r="G20" s="3"/>
      <c r="H20" s="3"/>
      <c r="I20" s="3"/>
      <c r="J20" s="3"/>
    </row>
    <row r="21" spans="1:10">
      <c r="A21" s="4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4" t="s">
        <v>7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t="s">
        <v>15</v>
      </c>
      <c r="B23" s="3">
        <v>690000</v>
      </c>
      <c r="C23" s="3">
        <f>B23*13</f>
        <v>8970000</v>
      </c>
      <c r="D23" s="3">
        <f>C23/12</f>
        <v>747500</v>
      </c>
      <c r="E23" s="3"/>
      <c r="F23" s="3"/>
      <c r="G23" s="3"/>
      <c r="H23" s="3"/>
      <c r="I23" s="3"/>
      <c r="J23" s="3"/>
    </row>
    <row r="24" spans="1:10">
      <c r="A24" t="s">
        <v>16</v>
      </c>
      <c r="B24" s="3">
        <v>693000</v>
      </c>
      <c r="C24" s="3">
        <f>B24*12</f>
        <v>8316000</v>
      </c>
      <c r="D24" s="3">
        <f>C24/12</f>
        <v>693000</v>
      </c>
      <c r="E24" s="3"/>
      <c r="F24" s="3"/>
      <c r="G24" s="3"/>
      <c r="H24" s="3"/>
      <c r="I24" s="3"/>
      <c r="J24" s="3"/>
    </row>
    <row r="25" spans="1:10">
      <c r="A25" s="4" t="s">
        <v>18</v>
      </c>
      <c r="B25" s="5">
        <f>SUM(B23:B24)</f>
        <v>1383000</v>
      </c>
      <c r="C25" s="5">
        <f>SUM(C23:C24)</f>
        <v>17286000</v>
      </c>
      <c r="D25" s="5">
        <f>SUM(D23:D24)</f>
        <v>1440500</v>
      </c>
      <c r="E25" s="3"/>
      <c r="F25" s="3"/>
      <c r="G25" s="3"/>
      <c r="H25" s="3"/>
      <c r="I25" s="3"/>
      <c r="J25" s="3"/>
    </row>
    <row r="26" spans="1:10">
      <c r="A26" s="4"/>
      <c r="B26" s="5"/>
      <c r="C26" s="5"/>
      <c r="D26" s="5"/>
      <c r="E26" s="3"/>
      <c r="F26" s="3"/>
      <c r="G26" s="3"/>
      <c r="H26" s="3"/>
      <c r="I26" s="3"/>
      <c r="J26" s="3"/>
    </row>
    <row r="27" spans="1:10">
      <c r="A27" s="4" t="s">
        <v>29</v>
      </c>
      <c r="B27" s="5">
        <f>B15+B25</f>
        <v>1868600</v>
      </c>
      <c r="C27" s="5">
        <f>C15+C20+C25</f>
        <v>25433200</v>
      </c>
      <c r="D27" s="5">
        <v>2119434</v>
      </c>
      <c r="E27" s="3"/>
      <c r="F27" s="3"/>
      <c r="G27" s="3"/>
      <c r="H27" s="3"/>
      <c r="I27" s="3"/>
      <c r="J27" s="3"/>
    </row>
    <row r="28" spans="1:10">
      <c r="B28" s="3"/>
      <c r="C28" s="3"/>
      <c r="D28" s="3"/>
      <c r="E28" s="3"/>
      <c r="F28" s="3"/>
      <c r="G28" s="3"/>
      <c r="H28" s="3"/>
      <c r="I28" s="3"/>
      <c r="J28" s="3"/>
    </row>
    <row r="29" spans="1:10" ht="15.75">
      <c r="A29" s="1" t="s">
        <v>23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t="s">
        <v>28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t="s">
        <v>19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t="s">
        <v>20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t="s">
        <v>21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t="s">
        <v>24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t="s">
        <v>25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B46" s="3"/>
      <c r="C46" s="3"/>
      <c r="D46" s="3"/>
      <c r="E46" s="3"/>
      <c r="F46" s="3"/>
      <c r="G46" s="3"/>
      <c r="H46" s="3"/>
      <c r="I46" s="3"/>
      <c r="J46" s="3"/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Juan.B</dc:creator>
  <cp:lastModifiedBy>GUSTAVO OLIVO</cp:lastModifiedBy>
  <dcterms:created xsi:type="dcterms:W3CDTF">2020-10-21T00:19:19Z</dcterms:created>
  <dcterms:modified xsi:type="dcterms:W3CDTF">2020-10-23T23:20:19Z</dcterms:modified>
</cp:coreProperties>
</file>